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8930" windowHeight="8460" activeTab="0"/>
  </bookViews>
  <sheets>
    <sheet name="Астрономия" sheetId="1" r:id="rId1"/>
  </sheets>
  <definedNames>
    <definedName name="_xlnm._FilterDatabase" localSheetId="0" hidden="1">'Астрономия'!$A$18:$W$31</definedName>
    <definedName name="_xlnm.Print_Area" localSheetId="0">'Астрономия'!$A$1:$W$84</definedName>
  </definedNames>
  <calcPr fullCalcOnLoad="1"/>
</workbook>
</file>

<file path=xl/sharedStrings.xml><?xml version="1.0" encoding="utf-8"?>
<sst xmlns="http://schemas.openxmlformats.org/spreadsheetml/2006/main" count="217" uniqueCount="145">
  <si>
    <t>№ п/п</t>
  </si>
  <si>
    <t>Фамилия</t>
  </si>
  <si>
    <t>Имя</t>
  </si>
  <si>
    <t>Отчество</t>
  </si>
  <si>
    <t>Пол</t>
  </si>
  <si>
    <t>Дата рождения</t>
  </si>
  <si>
    <t>Ф.И.О. учителя (полностью)</t>
  </si>
  <si>
    <t>Шифр работы</t>
  </si>
  <si>
    <t>Общее кол-во баллов</t>
  </si>
  <si>
    <t xml:space="preserve">Апелляция </t>
  </si>
  <si>
    <t>Максимальное кол-во баллов за работу</t>
  </si>
  <si>
    <t>% выполнения заданий</t>
  </si>
  <si>
    <t>г.Мичуринск</t>
  </si>
  <si>
    <t>ПРОТОКОЛ</t>
  </si>
  <si>
    <t>Повестка дня:</t>
  </si>
  <si>
    <t>Решили:</t>
  </si>
  <si>
    <t>Управление народного образования администрации г.Мичуринска</t>
  </si>
  <si>
    <t>7 класс</t>
  </si>
  <si>
    <t>КЛАСС</t>
  </si>
  <si>
    <t>КОЛ-ВО</t>
  </si>
  <si>
    <t>ПОБЕДИТЕЛЕЙ</t>
  </si>
  <si>
    <t>ПРИЗЕРОВ</t>
  </si>
  <si>
    <t>Всего</t>
  </si>
  <si>
    <t>Наименование ОО</t>
  </si>
  <si>
    <t>8 класс</t>
  </si>
  <si>
    <t>9 класс</t>
  </si>
  <si>
    <t>10 класс</t>
  </si>
  <si>
    <t>11 класс</t>
  </si>
  <si>
    <t>МБОУ СОШ №1</t>
  </si>
  <si>
    <t>Кол-во призеров</t>
  </si>
  <si>
    <t>Всего участников</t>
  </si>
  <si>
    <t>Рейтинговое место</t>
  </si>
  <si>
    <t>МБОУ СОШ №2</t>
  </si>
  <si>
    <t>МБОУ СОШ №7</t>
  </si>
  <si>
    <t>МБОУ СОШ №9</t>
  </si>
  <si>
    <t>МБОУ СОШ №15</t>
  </si>
  <si>
    <t>МБОУ СОШ №17</t>
  </si>
  <si>
    <t>МБОУ СОШ №18</t>
  </si>
  <si>
    <t>МБОУ СОШ №19</t>
  </si>
  <si>
    <t>ВСЕГО</t>
  </si>
  <si>
    <t>Всего победителей и призеров</t>
  </si>
  <si>
    <t>% побед. и призеров от общего кол-ва участников</t>
  </si>
  <si>
    <t>Председатель   жюри:</t>
  </si>
  <si>
    <t>Сергеевич</t>
  </si>
  <si>
    <t xml:space="preserve">заседания  жюри муниципального этапа всероссийской олимпиады школьников </t>
  </si>
  <si>
    <t>Город,/район</t>
  </si>
  <si>
    <t xml:space="preserve">Гражданство  </t>
  </si>
  <si>
    <t>Полное название общеобразовательного учреждения  по Уставу</t>
  </si>
  <si>
    <t>Класс обучения</t>
  </si>
  <si>
    <t xml:space="preserve">Статус участника (победитель, призер) </t>
  </si>
  <si>
    <t>Результат</t>
  </si>
  <si>
    <t>Члены жюри:</t>
  </si>
  <si>
    <t>Кол-во победителей</t>
  </si>
  <si>
    <t>Российская Федерация</t>
  </si>
  <si>
    <t>МБОУ "Гимназия"</t>
  </si>
  <si>
    <t>Общий балл ОО</t>
  </si>
  <si>
    <t>Общее кол-во участников от ОО</t>
  </si>
  <si>
    <t>Средний балл ОО</t>
  </si>
  <si>
    <t>ТОГАОУ "Мич. лицей"</t>
  </si>
  <si>
    <t>Рейтинговое место ОО по общему уровню участников МЭ</t>
  </si>
  <si>
    <t>МАОУ СОШ №5</t>
  </si>
  <si>
    <t>муниципалитет</t>
  </si>
  <si>
    <t>1 зад.</t>
  </si>
  <si>
    <t>2 зад.</t>
  </si>
  <si>
    <t>3 зад.</t>
  </si>
  <si>
    <t>4 зад.</t>
  </si>
  <si>
    <t>5 зад.</t>
  </si>
  <si>
    <t>по астрономии в 2020-2021 учебном году</t>
  </si>
  <si>
    <t xml:space="preserve">        1. О подведении итогов проведения муниципального этапа всероссийской олимпиады школьников по астрономии на территории г.Мичуринска.</t>
  </si>
  <si>
    <t>Список участников, победителей и призеров муниципального этапа всероссийской олимпиады школьников в 2020-2021 учебном году по астрономии на территории г.Мичуринска</t>
  </si>
  <si>
    <t>Дата проведения олимпиады: 27.11.2020</t>
  </si>
  <si>
    <r>
      <rPr>
        <b/>
        <sz val="18"/>
        <rFont val="Times New Roman"/>
        <family val="1"/>
      </rPr>
      <t>"27" ноября 2020</t>
    </r>
  </si>
  <si>
    <t>Акмаев</t>
  </si>
  <si>
    <t>Андрей</t>
  </si>
  <si>
    <t>Николаевич</t>
  </si>
  <si>
    <t>М</t>
  </si>
  <si>
    <t>муниципальное бюджетное общеобразовательное учреждение "Средняя общеобразовательная школа №1" г.Мичуринска Тамбовской области</t>
  </si>
  <si>
    <t>Степанова Людмила Ивановна</t>
  </si>
  <si>
    <t>Шубин</t>
  </si>
  <si>
    <t>Никита</t>
  </si>
  <si>
    <t>Витальевич</t>
  </si>
  <si>
    <t>Ж</t>
  </si>
  <si>
    <t>Александрович</t>
  </si>
  <si>
    <t>Воропаева</t>
  </si>
  <si>
    <t xml:space="preserve">Екатерина </t>
  </si>
  <si>
    <t>Викторовна</t>
  </si>
  <si>
    <t>муниципальное бюджетное общеобразовательное учреждение "Средняя общеобразовательная школа №18 имени Героя Советского Союза Эдуарда Дмитриевича Потапова" г.Мичуринска Тамбовской области</t>
  </si>
  <si>
    <t>Брижанская Юлия Александровна</t>
  </si>
  <si>
    <t>Шевель</t>
  </si>
  <si>
    <t>муниципальное бюджетное общеобразовательное учреждение "Средняя общеобразовательная школа №19" г.Мичуринска Тамбовской области</t>
  </si>
  <si>
    <t>Вострикова Светлана Геннадьевна</t>
  </si>
  <si>
    <t>Аксёнова</t>
  </si>
  <si>
    <t>Алина</t>
  </si>
  <si>
    <t>Андреевна</t>
  </si>
  <si>
    <t>Никитченко</t>
  </si>
  <si>
    <t>Ирина</t>
  </si>
  <si>
    <t>Юрьевна</t>
  </si>
  <si>
    <t>Абакумова</t>
  </si>
  <si>
    <t>Арина</t>
  </si>
  <si>
    <t>Николаевна</t>
  </si>
  <si>
    <t>Щекочихин</t>
  </si>
  <si>
    <t>Егор</t>
  </si>
  <si>
    <t>Чиркин Юрий Алексеевич</t>
  </si>
  <si>
    <t>Алексеевич</t>
  </si>
  <si>
    <t>Зайцев</t>
  </si>
  <si>
    <t>Кирилл</t>
  </si>
  <si>
    <t>Фёдоров</t>
  </si>
  <si>
    <t>Антон</t>
  </si>
  <si>
    <t>Дмитриевич</t>
  </si>
  <si>
    <t>Игнатов</t>
  </si>
  <si>
    <t>Михаил</t>
  </si>
  <si>
    <t>Коробов</t>
  </si>
  <si>
    <t>Владимир</t>
  </si>
  <si>
    <t>тамбовское областное государственное автономное общеобразовательное учреждение "Мичуринский лицей-интернат"</t>
  </si>
  <si>
    <t>Манылов Павел Сергеевич</t>
  </si>
  <si>
    <t>Астахов</t>
  </si>
  <si>
    <t>Николай</t>
  </si>
  <si>
    <r>
      <t xml:space="preserve">     Чиркин Юрий Алексеевич </t>
    </r>
    <r>
      <rPr>
        <sz val="18"/>
        <color indexed="8"/>
        <rFont val="Times New Roman"/>
        <family val="1"/>
      </rPr>
      <t>____________________________________</t>
    </r>
    <r>
      <rPr>
        <i/>
        <sz val="18"/>
        <color indexed="8"/>
        <rFont val="Times New Roman"/>
        <family val="1"/>
      </rPr>
      <t xml:space="preserve"> (подпись)</t>
    </r>
  </si>
  <si>
    <t xml:space="preserve">       1. Утвердить рейтинговую таблицу результатов участников муниципального этапа всероссийской олимпиады школьников по астрономии на территории г.Мичуринска.</t>
  </si>
  <si>
    <t>Места проведения олимпиады: МБОУ СОШ №№ 1, 18 имени Э.Д.Потапова, 19, ТОГАОУ "Мичуринский лицей"</t>
  </si>
  <si>
    <t>06-10-2020-04</t>
  </si>
  <si>
    <t>06-10-2020-03</t>
  </si>
  <si>
    <t>06-10-2020-02</t>
  </si>
  <si>
    <t>06-10-2020-01</t>
  </si>
  <si>
    <t>06-11-2020-09</t>
  </si>
  <si>
    <t>06-11-2020-18</t>
  </si>
  <si>
    <t>06-11-2020-10</t>
  </si>
  <si>
    <t>06-11-2020-12</t>
  </si>
  <si>
    <t>06-11-2020-13</t>
  </si>
  <si>
    <t>06-11-2020-14</t>
  </si>
  <si>
    <t>06-11-2020-15</t>
  </si>
  <si>
    <t>06-11-2020-08</t>
  </si>
  <si>
    <t>06-11-2020-11</t>
  </si>
  <si>
    <t>Манылов Павел Сергеевич ____________________________________ (подпись)</t>
  </si>
  <si>
    <t>Лёвин Вячеслав Александрович __________________________________ (подпись)</t>
  </si>
  <si>
    <t>Микляев Александр Николаевич _________________________________ (подпись)</t>
  </si>
  <si>
    <t>Брижанская Юлия Александровна ________________________________ (подпись)</t>
  </si>
  <si>
    <t>Швец Элеонора Викторовна _____________________________________ (подпись)</t>
  </si>
  <si>
    <r>
      <t xml:space="preserve">Количество участников олимпиады: </t>
    </r>
    <r>
      <rPr>
        <b/>
        <sz val="18"/>
        <color indexed="8"/>
        <rFont val="Times New Roman"/>
        <family val="1"/>
      </rPr>
      <t xml:space="preserve">всего - 13  </t>
    </r>
    <r>
      <rPr>
        <sz val="18"/>
        <color indexed="8"/>
        <rFont val="Times New Roman"/>
        <family val="1"/>
      </rPr>
      <t>, 7 класс -  , 8 класс - , 9 класс - , 10 класс - 4, 11 класс - 9.</t>
    </r>
  </si>
  <si>
    <t>Победитель</t>
  </si>
  <si>
    <t>Призёр</t>
  </si>
  <si>
    <t>1</t>
  </si>
  <si>
    <t>2</t>
  </si>
  <si>
    <t>4</t>
  </si>
  <si>
    <t>1-2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</si>
</sst>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  <numFmt numFmtId="177" formatCode="[$-FC19]d\ mmmm\ yyyy\ &quot;г.&quot;"/>
    <numFmt numFmtId="178" formatCode="0.000%"/>
    <numFmt numFmtId="179" formatCode="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i/>
      <sz val="18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Times New Roman"/>
      <family val="1"/>
    </font>
    <font>
      <b/>
      <sz val="18"/>
      <color indexed="10"/>
      <name val="Times New Roman"/>
      <family val="1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b/>
      <i/>
      <sz val="18"/>
      <color indexed="8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8"/>
      <name val="Calibri"/>
      <family val="2"/>
    </font>
    <font>
      <sz val="8"/>
      <name val="Calibri"/>
      <family val="2"/>
    </font>
    <font>
      <sz val="18"/>
      <name val="Times New Roman"/>
      <family val="1"/>
    </font>
    <font>
      <b/>
      <sz val="1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5.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5.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 tint="-0.499969989061355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ck"/>
      <right style="medium">
        <color indexed="8"/>
      </right>
      <top style="thick"/>
      <bottom style="thick"/>
    </border>
    <border>
      <left style="medium">
        <color indexed="8"/>
      </left>
      <right style="medium">
        <color indexed="8"/>
      </right>
      <top style="thick"/>
      <bottom style="thick"/>
    </border>
    <border>
      <left style="medium"/>
      <right style="medium">
        <color indexed="8"/>
      </right>
      <top style="thick"/>
      <bottom style="thick"/>
    </border>
    <border>
      <left style="medium">
        <color indexed="8"/>
      </left>
      <right style="medium"/>
      <top style="thick"/>
      <bottom style="thick"/>
    </border>
    <border>
      <left>
        <color indexed="63"/>
      </left>
      <right style="medium">
        <color indexed="8"/>
      </right>
      <top style="thick"/>
      <bottom style="thick"/>
    </border>
    <border>
      <left style="medium"/>
      <right style="medium"/>
      <top style="thick"/>
      <bottom style="thick"/>
    </border>
    <border>
      <left style="medium"/>
      <right style="thick"/>
      <top style="thick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9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0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0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0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0" fillId="20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0" fillId="21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0" fillId="23" borderId="0" applyNumberFormat="0" applyBorder="0" applyAlignment="0" applyProtection="0"/>
    <xf numFmtId="0" fontId="1" fillId="22" borderId="0" applyNumberFormat="0" applyBorder="0" applyAlignment="0" applyProtection="0"/>
    <xf numFmtId="0" fontId="7" fillId="24" borderId="0" applyNumberFormat="0" applyBorder="0" applyAlignment="0" applyProtection="0"/>
    <xf numFmtId="0" fontId="39" fillId="25" borderId="0" applyNumberFormat="0" applyBorder="0" applyAlignment="0" applyProtection="0"/>
    <xf numFmtId="0" fontId="7" fillId="16" borderId="0" applyNumberFormat="0" applyBorder="0" applyAlignment="0" applyProtection="0"/>
    <xf numFmtId="0" fontId="39" fillId="26" borderId="0" applyNumberFormat="0" applyBorder="0" applyAlignment="0" applyProtection="0"/>
    <xf numFmtId="0" fontId="7" fillId="18" borderId="0" applyNumberFormat="0" applyBorder="0" applyAlignment="0" applyProtection="0"/>
    <xf numFmtId="0" fontId="39" fillId="27" borderId="0" applyNumberFormat="0" applyBorder="0" applyAlignment="0" applyProtection="0"/>
    <xf numFmtId="0" fontId="7" fillId="28" borderId="0" applyNumberFormat="0" applyBorder="0" applyAlignment="0" applyProtection="0"/>
    <xf numFmtId="0" fontId="39" fillId="29" borderId="0" applyNumberFormat="0" applyBorder="0" applyAlignment="0" applyProtection="0"/>
    <xf numFmtId="0" fontId="7" fillId="30" borderId="0" applyNumberFormat="0" applyBorder="0" applyAlignment="0" applyProtection="0"/>
    <xf numFmtId="0" fontId="39" fillId="31" borderId="0" applyNumberFormat="0" applyBorder="0" applyAlignment="0" applyProtection="0"/>
    <xf numFmtId="0" fontId="7" fillId="32" borderId="0" applyNumberFormat="0" applyBorder="0" applyAlignment="0" applyProtection="0"/>
    <xf numFmtId="0" fontId="39" fillId="33" borderId="0" applyNumberFormat="0" applyBorder="0" applyAlignment="0" applyProtection="0"/>
    <xf numFmtId="0" fontId="39" fillId="34" borderId="0" applyNumberFormat="0" applyBorder="0" applyAlignment="0" applyProtection="0"/>
    <xf numFmtId="0" fontId="39" fillId="35" borderId="0" applyNumberFormat="0" applyBorder="0" applyAlignment="0" applyProtection="0"/>
    <xf numFmtId="0" fontId="39" fillId="36" borderId="0" applyNumberFormat="0" applyBorder="0" applyAlignment="0" applyProtection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39" fillId="39" borderId="0" applyNumberFormat="0" applyBorder="0" applyAlignment="0" applyProtection="0"/>
    <xf numFmtId="0" fontId="40" fillId="40" borderId="1" applyNumberFormat="0" applyAlignment="0" applyProtection="0"/>
    <xf numFmtId="0" fontId="41" fillId="41" borderId="2" applyNumberFormat="0" applyAlignment="0" applyProtection="0"/>
    <xf numFmtId="0" fontId="42" fillId="41" borderId="1" applyNumberFormat="0" applyAlignment="0" applyProtection="0"/>
    <xf numFmtId="0" fontId="4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42" borderId="7" applyNumberFormat="0" applyAlignment="0" applyProtection="0"/>
    <xf numFmtId="0" fontId="49" fillId="0" borderId="0" applyNumberFormat="0" applyFill="0" applyBorder="0" applyAlignment="0" applyProtection="0"/>
    <xf numFmtId="0" fontId="50" fillId="43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44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45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6" fillId="46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47" borderId="10" xfId="0" applyFont="1" applyFill="1" applyBorder="1" applyAlignment="1">
      <alignment horizontal="center" vertical="center" wrapText="1"/>
    </xf>
    <xf numFmtId="176" fontId="5" fillId="47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5" fillId="48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176" fontId="5" fillId="47" borderId="10" xfId="87" applyNumberFormat="1" applyFont="1" applyFill="1" applyBorder="1" applyAlignment="1">
      <alignment horizontal="center" vertical="center" wrapText="1"/>
    </xf>
    <xf numFmtId="176" fontId="5" fillId="47" borderId="10" xfId="0" applyNumberFormat="1" applyFont="1" applyFill="1" applyBorder="1" applyAlignment="1">
      <alignment horizontal="center" vertical="center" wrapText="1"/>
    </xf>
    <xf numFmtId="176" fontId="5" fillId="47" borderId="10" xfId="87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0" fillId="49" borderId="10" xfId="0" applyFont="1" applyFill="1" applyBorder="1" applyAlignment="1">
      <alignment horizontal="center" vertical="center"/>
    </xf>
    <xf numFmtId="176" fontId="11" fillId="0" borderId="0" xfId="0" applyNumberFormat="1" applyFont="1" applyAlignment="1">
      <alignment horizontal="center" vertical="center"/>
    </xf>
    <xf numFmtId="176" fontId="11" fillId="0" borderId="0" xfId="0" applyNumberFormat="1" applyFont="1" applyAlignment="1">
      <alignment/>
    </xf>
    <xf numFmtId="0" fontId="2" fillId="49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 vertical="center" wrapText="1"/>
    </xf>
    <xf numFmtId="0" fontId="6" fillId="50" borderId="10" xfId="0" applyFont="1" applyFill="1" applyBorder="1" applyAlignment="1">
      <alignment wrapText="1"/>
    </xf>
    <xf numFmtId="0" fontId="6" fillId="5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5" fillId="48" borderId="10" xfId="0" applyFont="1" applyFill="1" applyBorder="1" applyAlignment="1">
      <alignment horizontal="center" vertical="center" wrapText="1"/>
    </xf>
    <xf numFmtId="176" fontId="13" fillId="47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4" fillId="51" borderId="0" xfId="0" applyFont="1" applyFill="1" applyBorder="1" applyAlignment="1">
      <alignment horizontal="center" vertical="center"/>
    </xf>
    <xf numFmtId="0" fontId="5" fillId="52" borderId="10" xfId="0" applyFont="1" applyFill="1" applyBorder="1" applyAlignment="1">
      <alignment horizontal="center" vertical="center" wrapText="1"/>
    </xf>
    <xf numFmtId="176" fontId="5" fillId="53" borderId="10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5" fillId="53" borderId="10" xfId="0" applyFont="1" applyFill="1" applyBorder="1" applyAlignment="1">
      <alignment horizontal="center" vertical="center" wrapText="1"/>
    </xf>
    <xf numFmtId="0" fontId="5" fillId="47" borderId="10" xfId="0" applyFont="1" applyFill="1" applyBorder="1" applyAlignment="1">
      <alignment horizontal="center" vertical="center" wrapText="1"/>
    </xf>
    <xf numFmtId="0" fontId="5" fillId="51" borderId="10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54" borderId="10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14" fillId="51" borderId="10" xfId="0" applyFont="1" applyFill="1" applyBorder="1" applyAlignment="1">
      <alignment horizontal="center" vertical="center"/>
    </xf>
    <xf numFmtId="0" fontId="10" fillId="51" borderId="0" xfId="0" applyFont="1" applyFill="1" applyBorder="1" applyAlignment="1">
      <alignment horizontal="center" vertical="center" wrapText="1"/>
    </xf>
    <xf numFmtId="176" fontId="13" fillId="51" borderId="0" xfId="0" applyNumberFormat="1" applyFont="1" applyFill="1" applyBorder="1" applyAlignment="1">
      <alignment horizontal="center" vertical="center" wrapText="1"/>
    </xf>
    <xf numFmtId="0" fontId="15" fillId="51" borderId="0" xfId="0" applyFont="1" applyFill="1" applyBorder="1" applyAlignment="1">
      <alignment horizontal="center" vertical="center"/>
    </xf>
    <xf numFmtId="176" fontId="12" fillId="51" borderId="0" xfId="0" applyNumberFormat="1" applyFont="1" applyFill="1" applyBorder="1" applyAlignment="1">
      <alignment horizontal="center" vertical="center" wrapText="1"/>
    </xf>
    <xf numFmtId="179" fontId="5" fillId="47" borderId="10" xfId="87" applyNumberFormat="1" applyFont="1" applyFill="1" applyBorder="1" applyAlignment="1">
      <alignment horizontal="center" vertical="center" wrapText="1"/>
    </xf>
    <xf numFmtId="0" fontId="6" fillId="51" borderId="10" xfId="0" applyNumberFormat="1" applyFont="1" applyFill="1" applyBorder="1" applyAlignment="1">
      <alignment horizontal="center" vertical="center" wrapText="1"/>
    </xf>
    <xf numFmtId="0" fontId="5" fillId="51" borderId="10" xfId="0" applyFont="1" applyFill="1" applyBorder="1" applyAlignment="1">
      <alignment wrapText="1"/>
    </xf>
    <xf numFmtId="49" fontId="6" fillId="51" borderId="10" xfId="0" applyNumberFormat="1" applyFont="1" applyFill="1" applyBorder="1" applyAlignment="1">
      <alignment horizontal="center" vertical="center" wrapText="1"/>
    </xf>
    <xf numFmtId="0" fontId="6" fillId="50" borderId="10" xfId="0" applyFont="1" applyFill="1" applyBorder="1" applyAlignment="1">
      <alignment horizontal="center" vertical="center"/>
    </xf>
    <xf numFmtId="179" fontId="6" fillId="50" borderId="10" xfId="0" applyNumberFormat="1" applyFont="1" applyFill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179" fontId="17" fillId="0" borderId="10" xfId="0" applyNumberFormat="1" applyFont="1" applyBorder="1" applyAlignment="1">
      <alignment horizontal="center" vertical="center"/>
    </xf>
    <xf numFmtId="176" fontId="18" fillId="50" borderId="10" xfId="0" applyNumberFormat="1" applyFont="1" applyFill="1" applyBorder="1" applyAlignment="1">
      <alignment horizontal="center" vertical="center" wrapText="1"/>
    </xf>
    <xf numFmtId="0" fontId="5" fillId="5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wrapText="1"/>
    </xf>
    <xf numFmtId="0" fontId="17" fillId="0" borderId="10" xfId="0" applyFont="1" applyBorder="1" applyAlignment="1">
      <alignment horizontal="center"/>
    </xf>
    <xf numFmtId="176" fontId="17" fillId="0" borderId="10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176" fontId="17" fillId="0" borderId="0" xfId="0" applyNumberFormat="1" applyFont="1" applyBorder="1" applyAlignment="1">
      <alignment horizontal="center"/>
    </xf>
    <xf numFmtId="0" fontId="6" fillId="51" borderId="10" xfId="0" applyFont="1" applyFill="1" applyBorder="1" applyAlignment="1">
      <alignment horizontal="center" vertical="center" wrapText="1"/>
    </xf>
    <xf numFmtId="0" fontId="2" fillId="51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48" borderId="21" xfId="0" applyFont="1" applyFill="1" applyBorder="1" applyAlignment="1">
      <alignment horizontal="center" vertical="center" wrapText="1"/>
    </xf>
    <xf numFmtId="0" fontId="5" fillId="47" borderId="21" xfId="0" applyFont="1" applyFill="1" applyBorder="1" applyAlignment="1">
      <alignment horizontal="center" vertical="center" wrapText="1"/>
    </xf>
    <xf numFmtId="176" fontId="5" fillId="47" borderId="21" xfId="87" applyNumberFormat="1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14" fillId="55" borderId="10" xfId="0" applyFont="1" applyFill="1" applyBorder="1" applyAlignment="1">
      <alignment horizontal="center" vertical="center"/>
    </xf>
    <xf numFmtId="49" fontId="14" fillId="33" borderId="10" xfId="0" applyNumberFormat="1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20" fillId="0" borderId="0" xfId="0" applyFont="1" applyAlignment="1">
      <alignment horizontal="left"/>
    </xf>
  </cellXfs>
  <cellStyles count="79">
    <cellStyle name="Normal" xfId="0"/>
    <cellStyle name="20% - Акцент1" xfId="15"/>
    <cellStyle name="20% — акцент1" xfId="16"/>
    <cellStyle name="20% - Акцент1_Астрономия" xfId="17"/>
    <cellStyle name="20% - Акцент2" xfId="18"/>
    <cellStyle name="20% — акцент2" xfId="19"/>
    <cellStyle name="20% - Акцент2_Астрономия" xfId="20"/>
    <cellStyle name="20% - Акцент3" xfId="21"/>
    <cellStyle name="20% — акцент3" xfId="22"/>
    <cellStyle name="20% - Акцент3_Астрономия" xfId="23"/>
    <cellStyle name="20% - Акцент4" xfId="24"/>
    <cellStyle name="20% — акцент4" xfId="25"/>
    <cellStyle name="20% - Акцент4_Астрономия" xfId="26"/>
    <cellStyle name="20% - Акцент5" xfId="27"/>
    <cellStyle name="20% — акцент5" xfId="28"/>
    <cellStyle name="20% - Акцент5_Астрономия" xfId="29"/>
    <cellStyle name="20% - Акцент6" xfId="30"/>
    <cellStyle name="20% — акцент6" xfId="31"/>
    <cellStyle name="20% - Акцент6_Астрономия" xfId="32"/>
    <cellStyle name="40% - Акцент1" xfId="33"/>
    <cellStyle name="40% — акцент1" xfId="34"/>
    <cellStyle name="40% - Акцент1_Астрономия" xfId="35"/>
    <cellStyle name="40% - Акцент2" xfId="36"/>
    <cellStyle name="40% — акцент2" xfId="37"/>
    <cellStyle name="40% - Акцент2_Астрономия" xfId="38"/>
    <cellStyle name="40% - Акцент3" xfId="39"/>
    <cellStyle name="40% — акцент3" xfId="40"/>
    <cellStyle name="40% - Акцент3_Астрономия" xfId="41"/>
    <cellStyle name="40% - Акцент4" xfId="42"/>
    <cellStyle name="40% — акцент4" xfId="43"/>
    <cellStyle name="40% - Акцент4_Астрономия" xfId="44"/>
    <cellStyle name="40% - Акцент5" xfId="45"/>
    <cellStyle name="40% — акцент5" xfId="46"/>
    <cellStyle name="40% - Акцент5_Астрономия" xfId="47"/>
    <cellStyle name="40% - Акцент6" xfId="48"/>
    <cellStyle name="40% — акцент6" xfId="49"/>
    <cellStyle name="40% - Акцент6_Астрономия" xfId="50"/>
    <cellStyle name="60% - Акцент1" xfId="51"/>
    <cellStyle name="60% — акцент1" xfId="52"/>
    <cellStyle name="60% - Акцент2" xfId="53"/>
    <cellStyle name="60% — акцент2" xfId="54"/>
    <cellStyle name="60% - Акцент3" xfId="55"/>
    <cellStyle name="60% — акцент3" xfId="56"/>
    <cellStyle name="60% - Акцент4" xfId="57"/>
    <cellStyle name="60% — акцент4" xfId="58"/>
    <cellStyle name="60% - Акцент5" xfId="59"/>
    <cellStyle name="60% — акцент5" xfId="60"/>
    <cellStyle name="60% - Акцент6" xfId="61"/>
    <cellStyle name="60% — акцент6" xfId="62"/>
    <cellStyle name="Акцент1" xfId="63"/>
    <cellStyle name="Акцент2" xfId="64"/>
    <cellStyle name="Акцент3" xfId="65"/>
    <cellStyle name="Акцент4" xfId="66"/>
    <cellStyle name="Акцент5" xfId="67"/>
    <cellStyle name="Акцент6" xfId="68"/>
    <cellStyle name="Ввод " xfId="69"/>
    <cellStyle name="Вывод" xfId="70"/>
    <cellStyle name="Вычисление" xfId="71"/>
    <cellStyle name="Hyperlink" xfId="72"/>
    <cellStyle name="Currency" xfId="73"/>
    <cellStyle name="Currency [0]" xfId="74"/>
    <cellStyle name="Заголовок 1" xfId="75"/>
    <cellStyle name="Заголовок 2" xfId="76"/>
    <cellStyle name="Заголовок 3" xfId="77"/>
    <cellStyle name="Заголовок 4" xfId="78"/>
    <cellStyle name="Итог" xfId="79"/>
    <cellStyle name="Контрольная ячейка" xfId="80"/>
    <cellStyle name="Название" xfId="81"/>
    <cellStyle name="Нейтральный" xfId="82"/>
    <cellStyle name="Followed Hyperlink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Текст предупреждения" xfId="89"/>
    <cellStyle name="Comma" xfId="90"/>
    <cellStyle name="Comma [0]" xfId="91"/>
    <cellStyle name="Хороший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3"/>
  <sheetViews>
    <sheetView tabSelected="1" view="pageBreakPreview" zoomScale="50" zoomScaleNormal="45" zoomScaleSheetLayoutView="50" workbookViewId="0" topLeftCell="A1">
      <selection activeCell="A4" sqref="A4"/>
    </sheetView>
  </sheetViews>
  <sheetFormatPr defaultColWidth="9.140625" defaultRowHeight="15"/>
  <cols>
    <col min="2" max="2" width="23.140625" style="0" customWidth="1"/>
    <col min="3" max="3" width="19.7109375" style="0" customWidth="1"/>
    <col min="4" max="4" width="20.28125" style="0" customWidth="1"/>
    <col min="5" max="5" width="18.8515625" style="0" customWidth="1"/>
    <col min="6" max="6" width="24.421875" style="0" customWidth="1"/>
    <col min="7" max="7" width="11.140625" style="0" customWidth="1"/>
    <col min="8" max="8" width="15.7109375" style="0" customWidth="1"/>
    <col min="9" max="9" width="18.28125" style="0" customWidth="1"/>
    <col min="10" max="10" width="58.28125" style="0" customWidth="1"/>
    <col min="11" max="11" width="12.8515625" style="0" customWidth="1"/>
    <col min="12" max="12" width="14.57421875" style="0" customWidth="1"/>
    <col min="13" max="13" width="10.00390625" style="0" customWidth="1"/>
    <col min="14" max="14" width="13.8515625" style="0" customWidth="1"/>
    <col min="15" max="16" width="9.421875" style="0" customWidth="1"/>
    <col min="17" max="17" width="14.57421875" style="0" customWidth="1"/>
    <col min="18" max="18" width="16.140625" style="0" customWidth="1"/>
    <col min="19" max="19" width="17.421875" style="0" customWidth="1"/>
    <col min="20" max="20" width="16.28125" style="0" customWidth="1"/>
    <col min="21" max="21" width="17.7109375" style="0" customWidth="1"/>
    <col min="22" max="22" width="18.28125" style="0" customWidth="1"/>
    <col min="23" max="23" width="21.421875" style="0" customWidth="1"/>
  </cols>
  <sheetData>
    <row r="1" spans="1:23" ht="22.5">
      <c r="A1" s="84" t="s">
        <v>13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</row>
    <row r="2" spans="1:23" ht="22.5">
      <c r="A2" s="85" t="s">
        <v>44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</row>
    <row r="3" spans="1:23" ht="22.5">
      <c r="A3" s="85" t="s">
        <v>67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</row>
    <row r="4" spans="2:23" ht="22.5">
      <c r="B4" s="85" t="s">
        <v>12</v>
      </c>
      <c r="C4" s="86"/>
      <c r="D4" s="8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85" t="s">
        <v>71</v>
      </c>
      <c r="R4" s="85"/>
      <c r="S4" s="85"/>
      <c r="T4" s="85"/>
      <c r="U4" s="85"/>
      <c r="V4" s="8"/>
      <c r="W4" s="6"/>
    </row>
    <row r="5" spans="1:23" ht="23.25">
      <c r="A5" s="82" t="s">
        <v>138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</row>
    <row r="6" spans="1:23" ht="23.25">
      <c r="A6" s="89" t="s">
        <v>119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</row>
    <row r="7" spans="1:23" ht="23.25">
      <c r="A7" s="90" t="s">
        <v>70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</row>
    <row r="8" spans="1:23" ht="23.2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</row>
    <row r="9" spans="1:23" ht="23.25">
      <c r="A9" s="83" t="s">
        <v>14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</row>
    <row r="10" spans="1:23" ht="23.25">
      <c r="A10" s="82" t="s">
        <v>68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</row>
    <row r="11" spans="1:23" ht="23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</row>
    <row r="12" spans="1:23" ht="23.25">
      <c r="A12" s="83" t="s">
        <v>15</v>
      </c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</row>
    <row r="13" spans="1:23" ht="23.25">
      <c r="A13" s="89" t="s">
        <v>118</v>
      </c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</row>
    <row r="14" spans="1:23" ht="23.2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</row>
    <row r="15" spans="1:23" ht="22.5">
      <c r="A15" s="87" t="s">
        <v>69</v>
      </c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</row>
    <row r="16" spans="1:23" ht="23.25">
      <c r="A16" s="88" t="s">
        <v>16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</row>
    <row r="17" spans="1:23" ht="24" thickBo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1:23" ht="76.5" thickBot="1" thickTop="1">
      <c r="A18" s="33" t="s">
        <v>0</v>
      </c>
      <c r="B18" s="34" t="s">
        <v>45</v>
      </c>
      <c r="C18" s="71" t="s">
        <v>7</v>
      </c>
      <c r="D18" s="35" t="s">
        <v>1</v>
      </c>
      <c r="E18" s="34" t="s">
        <v>2</v>
      </c>
      <c r="F18" s="36" t="s">
        <v>3</v>
      </c>
      <c r="G18" s="37" t="s">
        <v>4</v>
      </c>
      <c r="H18" s="34" t="s">
        <v>5</v>
      </c>
      <c r="I18" s="34" t="s">
        <v>46</v>
      </c>
      <c r="J18" s="34" t="s">
        <v>47</v>
      </c>
      <c r="K18" s="36" t="s">
        <v>48</v>
      </c>
      <c r="L18" s="38" t="s">
        <v>62</v>
      </c>
      <c r="M18" s="38" t="s">
        <v>63</v>
      </c>
      <c r="N18" s="38" t="s">
        <v>64</v>
      </c>
      <c r="O18" s="38" t="s">
        <v>65</v>
      </c>
      <c r="P18" s="38" t="s">
        <v>66</v>
      </c>
      <c r="Q18" s="38" t="s">
        <v>8</v>
      </c>
      <c r="R18" s="72" t="s">
        <v>10</v>
      </c>
      <c r="S18" s="38" t="s">
        <v>11</v>
      </c>
      <c r="T18" s="38" t="s">
        <v>9</v>
      </c>
      <c r="U18" s="38" t="s">
        <v>49</v>
      </c>
      <c r="V18" s="38" t="s">
        <v>50</v>
      </c>
      <c r="W18" s="39" t="s">
        <v>6</v>
      </c>
    </row>
    <row r="19" spans="1:23" ht="75.75" thickTop="1">
      <c r="A19" s="1">
        <v>1</v>
      </c>
      <c r="B19" s="73" t="s">
        <v>12</v>
      </c>
      <c r="C19" s="10" t="s">
        <v>123</v>
      </c>
      <c r="D19" s="10" t="s">
        <v>88</v>
      </c>
      <c r="E19" s="10" t="s">
        <v>79</v>
      </c>
      <c r="F19" s="10" t="s">
        <v>82</v>
      </c>
      <c r="G19" s="10" t="s">
        <v>75</v>
      </c>
      <c r="H19" s="11">
        <v>38139</v>
      </c>
      <c r="I19" s="10" t="s">
        <v>53</v>
      </c>
      <c r="J19" s="10" t="s">
        <v>89</v>
      </c>
      <c r="K19" s="69">
        <v>10</v>
      </c>
      <c r="L19" s="74"/>
      <c r="M19" s="74">
        <v>2</v>
      </c>
      <c r="N19" s="74"/>
      <c r="O19" s="74"/>
      <c r="P19" s="74"/>
      <c r="Q19" s="75">
        <f aca="true" t="shared" si="0" ref="Q19:Q31">SUM(L19:P19)</f>
        <v>2</v>
      </c>
      <c r="R19" s="27">
        <v>40</v>
      </c>
      <c r="S19" s="76">
        <f aca="true" t="shared" si="1" ref="S19:S31">Q19/R19</f>
        <v>0.05</v>
      </c>
      <c r="T19" s="77"/>
      <c r="U19" s="77"/>
      <c r="V19" s="43"/>
      <c r="W19" s="10" t="s">
        <v>90</v>
      </c>
    </row>
    <row r="20" spans="1:23" ht="75">
      <c r="A20" s="1">
        <v>2</v>
      </c>
      <c r="B20" s="10" t="s">
        <v>12</v>
      </c>
      <c r="C20" s="10" t="s">
        <v>120</v>
      </c>
      <c r="D20" s="10" t="s">
        <v>97</v>
      </c>
      <c r="E20" s="10" t="s">
        <v>98</v>
      </c>
      <c r="F20" s="10" t="s">
        <v>99</v>
      </c>
      <c r="G20" s="10" t="s">
        <v>81</v>
      </c>
      <c r="H20" s="11">
        <v>38186</v>
      </c>
      <c r="I20" s="10" t="s">
        <v>53</v>
      </c>
      <c r="J20" s="10" t="s">
        <v>89</v>
      </c>
      <c r="K20" s="69">
        <v>10</v>
      </c>
      <c r="L20" s="27">
        <v>0</v>
      </c>
      <c r="M20" s="27"/>
      <c r="N20" s="27"/>
      <c r="O20" s="27"/>
      <c r="P20" s="27"/>
      <c r="Q20" s="41">
        <f t="shared" si="0"/>
        <v>0</v>
      </c>
      <c r="R20" s="27">
        <v>40</v>
      </c>
      <c r="S20" s="13">
        <f t="shared" si="1"/>
        <v>0</v>
      </c>
      <c r="T20" s="46"/>
      <c r="U20" s="46"/>
      <c r="V20" s="44"/>
      <c r="W20" s="10" t="s">
        <v>90</v>
      </c>
    </row>
    <row r="21" spans="1:23" ht="75">
      <c r="A21" s="1">
        <v>3</v>
      </c>
      <c r="B21" s="1" t="s">
        <v>12</v>
      </c>
      <c r="C21" s="10" t="s">
        <v>121</v>
      </c>
      <c r="D21" s="10" t="s">
        <v>91</v>
      </c>
      <c r="E21" s="10" t="s">
        <v>92</v>
      </c>
      <c r="F21" s="10" t="s">
        <v>93</v>
      </c>
      <c r="G21" s="10" t="s">
        <v>81</v>
      </c>
      <c r="H21" s="11">
        <v>38453</v>
      </c>
      <c r="I21" s="10" t="s">
        <v>53</v>
      </c>
      <c r="J21" s="10" t="s">
        <v>89</v>
      </c>
      <c r="K21" s="69">
        <v>10</v>
      </c>
      <c r="L21" s="9"/>
      <c r="M21" s="9"/>
      <c r="N21" s="9"/>
      <c r="O21" s="9"/>
      <c r="P21" s="9"/>
      <c r="Q21" s="2">
        <f t="shared" si="0"/>
        <v>0</v>
      </c>
      <c r="R21" s="27">
        <v>40</v>
      </c>
      <c r="S21" s="3">
        <f t="shared" si="1"/>
        <v>0</v>
      </c>
      <c r="T21" s="44"/>
      <c r="U21" s="44"/>
      <c r="V21" s="44"/>
      <c r="W21" s="10" t="s">
        <v>90</v>
      </c>
    </row>
    <row r="22" spans="1:23" ht="75">
      <c r="A22" s="1">
        <v>4</v>
      </c>
      <c r="B22" s="10" t="s">
        <v>12</v>
      </c>
      <c r="C22" s="10" t="s">
        <v>122</v>
      </c>
      <c r="D22" s="10" t="s">
        <v>94</v>
      </c>
      <c r="E22" s="10" t="s">
        <v>95</v>
      </c>
      <c r="F22" s="10" t="s">
        <v>96</v>
      </c>
      <c r="G22" s="10" t="s">
        <v>81</v>
      </c>
      <c r="H22" s="11">
        <v>38131</v>
      </c>
      <c r="I22" s="10" t="s">
        <v>53</v>
      </c>
      <c r="J22" s="10" t="s">
        <v>89</v>
      </c>
      <c r="K22" s="69">
        <v>10</v>
      </c>
      <c r="L22" s="31">
        <v>0</v>
      </c>
      <c r="M22" s="31"/>
      <c r="N22" s="31"/>
      <c r="O22" s="31">
        <v>0</v>
      </c>
      <c r="P22" s="31"/>
      <c r="Q22" s="40">
        <f t="shared" si="0"/>
        <v>0</v>
      </c>
      <c r="R22" s="27">
        <v>40</v>
      </c>
      <c r="S22" s="32">
        <f t="shared" si="1"/>
        <v>0</v>
      </c>
      <c r="T22" s="45"/>
      <c r="U22" s="45"/>
      <c r="V22" s="44"/>
      <c r="W22" s="10" t="s">
        <v>90</v>
      </c>
    </row>
    <row r="23" spans="1:23" ht="93.75">
      <c r="A23" s="1">
        <v>5</v>
      </c>
      <c r="B23" s="10" t="s">
        <v>12</v>
      </c>
      <c r="C23" s="1" t="s">
        <v>126</v>
      </c>
      <c r="D23" s="10" t="s">
        <v>83</v>
      </c>
      <c r="E23" s="10" t="s">
        <v>84</v>
      </c>
      <c r="F23" s="10" t="s">
        <v>85</v>
      </c>
      <c r="G23" s="10" t="s">
        <v>81</v>
      </c>
      <c r="H23" s="11">
        <v>37812</v>
      </c>
      <c r="I23" s="10" t="s">
        <v>53</v>
      </c>
      <c r="J23" s="10" t="s">
        <v>86</v>
      </c>
      <c r="K23" s="70">
        <v>11</v>
      </c>
      <c r="L23" s="31">
        <v>0</v>
      </c>
      <c r="M23" s="31">
        <v>0</v>
      </c>
      <c r="N23" s="31">
        <v>6</v>
      </c>
      <c r="O23" s="31">
        <v>8</v>
      </c>
      <c r="P23" s="31">
        <v>8</v>
      </c>
      <c r="Q23" s="40">
        <f t="shared" si="0"/>
        <v>22</v>
      </c>
      <c r="R23" s="27">
        <v>40</v>
      </c>
      <c r="S23" s="32">
        <f t="shared" si="1"/>
        <v>0.55</v>
      </c>
      <c r="T23" s="45"/>
      <c r="U23" s="45"/>
      <c r="V23" s="44" t="s">
        <v>139</v>
      </c>
      <c r="W23" s="10" t="s">
        <v>87</v>
      </c>
    </row>
    <row r="24" spans="1:23" ht="56.25">
      <c r="A24" s="1">
        <v>6</v>
      </c>
      <c r="B24" s="10" t="s">
        <v>12</v>
      </c>
      <c r="C24" s="1" t="s">
        <v>125</v>
      </c>
      <c r="D24" s="10" t="s">
        <v>115</v>
      </c>
      <c r="E24" s="10" t="s">
        <v>116</v>
      </c>
      <c r="F24" s="10" t="s">
        <v>103</v>
      </c>
      <c r="G24" s="10" t="s">
        <v>75</v>
      </c>
      <c r="H24" s="11">
        <v>37766</v>
      </c>
      <c r="I24" s="10" t="s">
        <v>53</v>
      </c>
      <c r="J24" s="10" t="s">
        <v>113</v>
      </c>
      <c r="K24" s="70">
        <v>11</v>
      </c>
      <c r="L24" s="27">
        <v>7</v>
      </c>
      <c r="M24" s="27"/>
      <c r="N24" s="27"/>
      <c r="O24" s="27">
        <v>8</v>
      </c>
      <c r="P24" s="27"/>
      <c r="Q24" s="41">
        <f t="shared" si="0"/>
        <v>15</v>
      </c>
      <c r="R24" s="27">
        <v>40</v>
      </c>
      <c r="S24" s="14">
        <f t="shared" si="1"/>
        <v>0.375</v>
      </c>
      <c r="T24" s="46"/>
      <c r="U24" s="46"/>
      <c r="V24" s="44" t="s">
        <v>140</v>
      </c>
      <c r="W24" s="10" t="s">
        <v>114</v>
      </c>
    </row>
    <row r="25" spans="1:23" ht="75">
      <c r="A25" s="1">
        <v>7</v>
      </c>
      <c r="B25" s="10" t="s">
        <v>12</v>
      </c>
      <c r="C25" s="1" t="s">
        <v>131</v>
      </c>
      <c r="D25" s="10" t="s">
        <v>78</v>
      </c>
      <c r="E25" s="10" t="s">
        <v>79</v>
      </c>
      <c r="F25" s="10" t="s">
        <v>80</v>
      </c>
      <c r="G25" s="10" t="s">
        <v>75</v>
      </c>
      <c r="H25" s="11">
        <v>37949</v>
      </c>
      <c r="I25" s="10" t="s">
        <v>53</v>
      </c>
      <c r="J25" s="10" t="s">
        <v>76</v>
      </c>
      <c r="K25" s="70">
        <v>11</v>
      </c>
      <c r="L25" s="27">
        <v>0</v>
      </c>
      <c r="M25" s="27">
        <v>0</v>
      </c>
      <c r="N25" s="27"/>
      <c r="O25" s="27"/>
      <c r="P25" s="27">
        <v>4</v>
      </c>
      <c r="Q25" s="41">
        <f t="shared" si="0"/>
        <v>4</v>
      </c>
      <c r="R25" s="27">
        <v>40</v>
      </c>
      <c r="S25" s="13">
        <f t="shared" si="1"/>
        <v>0.1</v>
      </c>
      <c r="T25" s="46"/>
      <c r="U25" s="46"/>
      <c r="V25" s="44"/>
      <c r="W25" s="10" t="s">
        <v>77</v>
      </c>
    </row>
    <row r="26" spans="1:23" ht="75">
      <c r="A26" s="1">
        <v>8</v>
      </c>
      <c r="B26" s="1" t="s">
        <v>12</v>
      </c>
      <c r="C26" s="1" t="s">
        <v>124</v>
      </c>
      <c r="D26" s="10" t="s">
        <v>72</v>
      </c>
      <c r="E26" s="10" t="s">
        <v>73</v>
      </c>
      <c r="F26" s="10" t="s">
        <v>74</v>
      </c>
      <c r="G26" s="10" t="s">
        <v>75</v>
      </c>
      <c r="H26" s="11">
        <v>37678</v>
      </c>
      <c r="I26" s="10" t="s">
        <v>53</v>
      </c>
      <c r="J26" s="10" t="s">
        <v>76</v>
      </c>
      <c r="K26" s="70">
        <v>11</v>
      </c>
      <c r="L26" s="9">
        <v>0</v>
      </c>
      <c r="M26" s="9">
        <v>0</v>
      </c>
      <c r="N26" s="9"/>
      <c r="O26" s="9"/>
      <c r="P26" s="9">
        <v>3</v>
      </c>
      <c r="Q26" s="2">
        <f t="shared" si="0"/>
        <v>3</v>
      </c>
      <c r="R26" s="27">
        <v>40</v>
      </c>
      <c r="S26" s="3">
        <f t="shared" si="1"/>
        <v>0.075</v>
      </c>
      <c r="T26" s="44"/>
      <c r="U26" s="44"/>
      <c r="V26" s="44"/>
      <c r="W26" s="10" t="s">
        <v>77</v>
      </c>
    </row>
    <row r="27" spans="1:23" ht="75">
      <c r="A27" s="1">
        <v>9</v>
      </c>
      <c r="B27" s="10" t="s">
        <v>12</v>
      </c>
      <c r="C27" s="1" t="s">
        <v>128</v>
      </c>
      <c r="D27" s="10" t="s">
        <v>109</v>
      </c>
      <c r="E27" s="10" t="s">
        <v>110</v>
      </c>
      <c r="F27" s="10" t="s">
        <v>43</v>
      </c>
      <c r="G27" s="10" t="s">
        <v>75</v>
      </c>
      <c r="H27" s="11">
        <v>37952</v>
      </c>
      <c r="I27" s="10" t="s">
        <v>53</v>
      </c>
      <c r="J27" s="10" t="s">
        <v>89</v>
      </c>
      <c r="K27" s="69">
        <v>11</v>
      </c>
      <c r="L27" s="31">
        <v>0</v>
      </c>
      <c r="M27" s="31">
        <v>0</v>
      </c>
      <c r="N27" s="31">
        <v>1</v>
      </c>
      <c r="O27" s="31"/>
      <c r="P27" s="31"/>
      <c r="Q27" s="40">
        <f t="shared" si="0"/>
        <v>1</v>
      </c>
      <c r="R27" s="27">
        <v>40</v>
      </c>
      <c r="S27" s="32">
        <f t="shared" si="1"/>
        <v>0.025</v>
      </c>
      <c r="T27" s="45"/>
      <c r="U27" s="45"/>
      <c r="V27" s="44"/>
      <c r="W27" s="10" t="s">
        <v>102</v>
      </c>
    </row>
    <row r="28" spans="1:23" ht="75">
      <c r="A28" s="1">
        <v>10</v>
      </c>
      <c r="B28" s="10" t="s">
        <v>12</v>
      </c>
      <c r="C28" s="1" t="s">
        <v>127</v>
      </c>
      <c r="D28" s="10" t="s">
        <v>104</v>
      </c>
      <c r="E28" s="10" t="s">
        <v>105</v>
      </c>
      <c r="F28" s="10" t="s">
        <v>103</v>
      </c>
      <c r="G28" s="10" t="s">
        <v>75</v>
      </c>
      <c r="H28" s="11">
        <v>37801</v>
      </c>
      <c r="I28" s="10" t="s">
        <v>53</v>
      </c>
      <c r="J28" s="10" t="s">
        <v>89</v>
      </c>
      <c r="K28" s="69">
        <v>11</v>
      </c>
      <c r="L28" s="27">
        <v>0</v>
      </c>
      <c r="M28" s="27">
        <v>0</v>
      </c>
      <c r="N28" s="27">
        <v>0</v>
      </c>
      <c r="O28" s="27">
        <v>0</v>
      </c>
      <c r="P28" s="27">
        <v>0</v>
      </c>
      <c r="Q28" s="41">
        <f t="shared" si="0"/>
        <v>0</v>
      </c>
      <c r="R28" s="27">
        <v>40</v>
      </c>
      <c r="S28" s="13">
        <f t="shared" si="1"/>
        <v>0</v>
      </c>
      <c r="T28" s="46"/>
      <c r="U28" s="46"/>
      <c r="V28" s="44"/>
      <c r="W28" s="10" t="s">
        <v>102</v>
      </c>
    </row>
    <row r="29" spans="1:23" ht="75">
      <c r="A29" s="1">
        <v>11</v>
      </c>
      <c r="B29" s="10" t="s">
        <v>12</v>
      </c>
      <c r="C29" s="1" t="s">
        <v>129</v>
      </c>
      <c r="D29" s="10" t="s">
        <v>111</v>
      </c>
      <c r="E29" s="10" t="s">
        <v>112</v>
      </c>
      <c r="F29" s="10" t="s">
        <v>43</v>
      </c>
      <c r="G29" s="10" t="s">
        <v>75</v>
      </c>
      <c r="H29" s="11">
        <v>37934</v>
      </c>
      <c r="I29" s="10" t="s">
        <v>53</v>
      </c>
      <c r="J29" s="10" t="s">
        <v>89</v>
      </c>
      <c r="K29" s="69">
        <v>11</v>
      </c>
      <c r="L29" s="27"/>
      <c r="M29" s="27"/>
      <c r="N29" s="27"/>
      <c r="O29" s="27"/>
      <c r="P29" s="27">
        <v>0</v>
      </c>
      <c r="Q29" s="41">
        <f t="shared" si="0"/>
        <v>0</v>
      </c>
      <c r="R29" s="27">
        <v>40</v>
      </c>
      <c r="S29" s="13">
        <f t="shared" si="1"/>
        <v>0</v>
      </c>
      <c r="T29" s="46"/>
      <c r="U29" s="46"/>
      <c r="V29" s="44"/>
      <c r="W29" s="10" t="s">
        <v>102</v>
      </c>
    </row>
    <row r="30" spans="1:23" ht="75">
      <c r="A30" s="1">
        <v>12</v>
      </c>
      <c r="B30" s="10" t="s">
        <v>12</v>
      </c>
      <c r="C30" s="1" t="s">
        <v>130</v>
      </c>
      <c r="D30" s="10" t="s">
        <v>106</v>
      </c>
      <c r="E30" s="10" t="s">
        <v>107</v>
      </c>
      <c r="F30" s="10" t="s">
        <v>108</v>
      </c>
      <c r="G30" s="10" t="s">
        <v>75</v>
      </c>
      <c r="H30" s="11">
        <v>37818</v>
      </c>
      <c r="I30" s="10" t="s">
        <v>53</v>
      </c>
      <c r="J30" s="10" t="s">
        <v>89</v>
      </c>
      <c r="K30" s="69">
        <v>11</v>
      </c>
      <c r="L30" s="31"/>
      <c r="M30" s="31">
        <v>0</v>
      </c>
      <c r="N30" s="31">
        <v>0</v>
      </c>
      <c r="O30" s="31"/>
      <c r="P30" s="31"/>
      <c r="Q30" s="40">
        <f t="shared" si="0"/>
        <v>0</v>
      </c>
      <c r="R30" s="27">
        <v>40</v>
      </c>
      <c r="S30" s="32">
        <f t="shared" si="1"/>
        <v>0</v>
      </c>
      <c r="T30" s="45"/>
      <c r="U30" s="45"/>
      <c r="V30" s="44"/>
      <c r="W30" s="10" t="s">
        <v>102</v>
      </c>
    </row>
    <row r="31" spans="1:23" ht="75">
      <c r="A31" s="1">
        <v>13</v>
      </c>
      <c r="B31" s="1" t="s">
        <v>12</v>
      </c>
      <c r="C31" s="1" t="s">
        <v>132</v>
      </c>
      <c r="D31" s="10" t="s">
        <v>100</v>
      </c>
      <c r="E31" s="10" t="s">
        <v>101</v>
      </c>
      <c r="F31" s="10" t="s">
        <v>43</v>
      </c>
      <c r="G31" s="10" t="s">
        <v>75</v>
      </c>
      <c r="H31" s="11">
        <v>37815</v>
      </c>
      <c r="I31" s="10" t="s">
        <v>53</v>
      </c>
      <c r="J31" s="10" t="s">
        <v>89</v>
      </c>
      <c r="K31" s="69">
        <v>11</v>
      </c>
      <c r="L31" s="9">
        <v>0</v>
      </c>
      <c r="M31" s="9">
        <v>0</v>
      </c>
      <c r="N31" s="9"/>
      <c r="O31" s="9"/>
      <c r="P31" s="9">
        <v>0</v>
      </c>
      <c r="Q31" s="2">
        <f t="shared" si="0"/>
        <v>0</v>
      </c>
      <c r="R31" s="27">
        <v>40</v>
      </c>
      <c r="S31" s="12">
        <f t="shared" si="1"/>
        <v>0</v>
      </c>
      <c r="T31" s="44"/>
      <c r="U31" s="44"/>
      <c r="V31" s="44"/>
      <c r="W31" s="10" t="s">
        <v>102</v>
      </c>
    </row>
    <row r="32" spans="1:23" ht="18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</row>
    <row r="33" spans="1:23" ht="22.5">
      <c r="A33" s="83" t="s">
        <v>42</v>
      </c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</row>
    <row r="34" spans="1:23" ht="23.25">
      <c r="A34" s="82" t="s">
        <v>117</v>
      </c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</row>
    <row r="35" spans="1:23" ht="23.25">
      <c r="A35" s="83" t="s">
        <v>51</v>
      </c>
      <c r="B35" s="82"/>
      <c r="C35" s="82"/>
      <c r="D35" s="82"/>
      <c r="E35" s="82"/>
      <c r="F35" s="82"/>
      <c r="G35" s="82"/>
      <c r="H35" s="82"/>
      <c r="I35" s="82"/>
      <c r="J35" s="82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</row>
    <row r="36" spans="1:23" ht="23.25">
      <c r="A36" s="82" t="s">
        <v>133</v>
      </c>
      <c r="B36" s="82"/>
      <c r="C36" s="82"/>
      <c r="D36" s="82"/>
      <c r="E36" s="82"/>
      <c r="F36" s="82"/>
      <c r="G36" s="82"/>
      <c r="H36" s="82"/>
      <c r="I36" s="82"/>
      <c r="J36" s="82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</row>
    <row r="37" spans="1:23" ht="23.25">
      <c r="A37" s="82" t="s">
        <v>134</v>
      </c>
      <c r="B37" s="82"/>
      <c r="C37" s="82"/>
      <c r="D37" s="82"/>
      <c r="E37" s="82"/>
      <c r="F37" s="82"/>
      <c r="G37" s="82"/>
      <c r="H37" s="82"/>
      <c r="I37" s="82"/>
      <c r="J37" s="82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</row>
    <row r="38" spans="1:23" ht="23.25">
      <c r="A38" s="82" t="s">
        <v>135</v>
      </c>
      <c r="B38" s="82"/>
      <c r="C38" s="82"/>
      <c r="D38" s="82"/>
      <c r="E38" s="82"/>
      <c r="F38" s="82"/>
      <c r="G38" s="82"/>
      <c r="H38" s="82"/>
      <c r="I38" s="82"/>
      <c r="J38" s="82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</row>
    <row r="39" spans="1:23" ht="23.25">
      <c r="A39" s="82" t="s">
        <v>136</v>
      </c>
      <c r="B39" s="82"/>
      <c r="C39" s="82"/>
      <c r="D39" s="82"/>
      <c r="E39" s="82"/>
      <c r="F39" s="82"/>
      <c r="G39" s="82"/>
      <c r="H39" s="82"/>
      <c r="I39" s="82"/>
      <c r="J39" s="82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</row>
    <row r="40" spans="1:23" ht="23.25">
      <c r="A40" s="82" t="s">
        <v>137</v>
      </c>
      <c r="B40" s="82"/>
      <c r="C40" s="82"/>
      <c r="D40" s="82"/>
      <c r="E40" s="82"/>
      <c r="F40" s="82"/>
      <c r="G40" s="82"/>
      <c r="H40" s="82"/>
      <c r="I40" s="82"/>
      <c r="J40" s="82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</row>
    <row r="41" spans="1:23" ht="23.25">
      <c r="A41" s="82"/>
      <c r="B41" s="82"/>
      <c r="C41" s="82"/>
      <c r="D41" s="82"/>
      <c r="E41" s="82"/>
      <c r="F41" s="82"/>
      <c r="G41" s="82"/>
      <c r="H41" s="82"/>
      <c r="I41" s="82"/>
      <c r="J41" s="82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</row>
    <row r="42" spans="1:23" ht="23.25">
      <c r="A42" s="82"/>
      <c r="B42" s="82"/>
      <c r="C42" s="82"/>
      <c r="D42" s="82"/>
      <c r="E42" s="82"/>
      <c r="F42" s="82"/>
      <c r="G42" s="82"/>
      <c r="H42" s="82"/>
      <c r="I42" s="82"/>
      <c r="J42" s="82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</row>
    <row r="43" spans="1:23" ht="23.25">
      <c r="A43" s="82"/>
      <c r="B43" s="82"/>
      <c r="C43" s="82"/>
      <c r="D43" s="82"/>
      <c r="E43" s="82"/>
      <c r="F43" s="82"/>
      <c r="G43" s="82"/>
      <c r="H43" s="82"/>
      <c r="I43" s="82"/>
      <c r="J43" s="82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</row>
    <row r="44" spans="1:23" ht="23.25">
      <c r="A44" s="82"/>
      <c r="B44" s="82"/>
      <c r="C44" s="82"/>
      <c r="D44" s="82"/>
      <c r="E44" s="82"/>
      <c r="F44" s="82"/>
      <c r="G44" s="82"/>
      <c r="H44" s="82"/>
      <c r="I44" s="82"/>
      <c r="J44" s="82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</row>
    <row r="46" spans="2:5" ht="15.75">
      <c r="B46" s="17" t="s">
        <v>18</v>
      </c>
      <c r="C46" s="17" t="s">
        <v>19</v>
      </c>
      <c r="D46" s="17" t="s">
        <v>20</v>
      </c>
      <c r="E46" s="17" t="s">
        <v>21</v>
      </c>
    </row>
    <row r="47" spans="2:5" ht="22.5">
      <c r="B47" s="68">
        <v>7</v>
      </c>
      <c r="C47" s="68"/>
      <c r="D47" s="68"/>
      <c r="E47" s="68"/>
    </row>
    <row r="48" spans="2:5" ht="23.25">
      <c r="B48" s="16">
        <v>8</v>
      </c>
      <c r="C48" s="16"/>
      <c r="D48" s="16"/>
      <c r="E48" s="16"/>
    </row>
    <row r="49" spans="2:5" ht="23.25">
      <c r="B49" s="16">
        <v>9</v>
      </c>
      <c r="C49" s="16"/>
      <c r="D49" s="16"/>
      <c r="E49" s="16"/>
    </row>
    <row r="50" spans="2:5" ht="23.25">
      <c r="B50" s="16">
        <v>10</v>
      </c>
      <c r="C50" s="16">
        <v>4</v>
      </c>
      <c r="D50" s="16"/>
      <c r="E50" s="16"/>
    </row>
    <row r="51" spans="2:5" ht="23.25">
      <c r="B51" s="16">
        <v>11</v>
      </c>
      <c r="C51" s="16">
        <v>9</v>
      </c>
      <c r="D51" s="16">
        <v>1</v>
      </c>
      <c r="E51" s="16">
        <v>1</v>
      </c>
    </row>
    <row r="52" spans="2:5" ht="22.5">
      <c r="B52" s="20" t="s">
        <v>22</v>
      </c>
      <c r="C52" s="20">
        <f>SUM(C47:C51)</f>
        <v>13</v>
      </c>
      <c r="D52" s="20">
        <f>SUM(D47:D51)</f>
        <v>1</v>
      </c>
      <c r="E52" s="20">
        <f>SUM(E47:E51)</f>
        <v>1</v>
      </c>
    </row>
    <row r="53" spans="2:6" ht="23.25">
      <c r="B53" s="15"/>
      <c r="C53" s="15"/>
      <c r="D53" s="18">
        <f>D52/C52</f>
        <v>0.07692307692307693</v>
      </c>
      <c r="E53" s="18">
        <f>E52/C52</f>
        <v>0.07692307692307693</v>
      </c>
      <c r="F53" s="19">
        <f>SUM(D53:E53)</f>
        <v>0.15384615384615385</v>
      </c>
    </row>
    <row r="55" spans="2:16" ht="78.75">
      <c r="B55" s="21" t="s">
        <v>23</v>
      </c>
      <c r="C55" s="67" t="s">
        <v>17</v>
      </c>
      <c r="D55" s="21" t="s">
        <v>24</v>
      </c>
      <c r="E55" s="21" t="s">
        <v>25</v>
      </c>
      <c r="F55" s="21" t="s">
        <v>26</v>
      </c>
      <c r="G55" s="21" t="s">
        <v>27</v>
      </c>
      <c r="H55" s="23" t="s">
        <v>52</v>
      </c>
      <c r="I55" s="23" t="s">
        <v>29</v>
      </c>
      <c r="J55" s="21" t="s">
        <v>30</v>
      </c>
      <c r="K55" s="23" t="s">
        <v>40</v>
      </c>
      <c r="L55" s="23" t="s">
        <v>41</v>
      </c>
      <c r="M55" s="26" t="s">
        <v>31</v>
      </c>
      <c r="N55" s="48"/>
      <c r="O55" s="48"/>
      <c r="P55" s="29"/>
    </row>
    <row r="56" spans="2:16" ht="21">
      <c r="B56" s="22" t="s">
        <v>28</v>
      </c>
      <c r="C56" s="42"/>
      <c r="D56" s="1"/>
      <c r="E56" s="1"/>
      <c r="F56" s="1"/>
      <c r="G56" s="1">
        <v>2</v>
      </c>
      <c r="H56" s="1"/>
      <c r="I56" s="1"/>
      <c r="J56" s="2">
        <f aca="true" t="shared" si="2" ref="J56:J66">C56+D56+E56+F56+G56</f>
        <v>2</v>
      </c>
      <c r="K56" s="2">
        <f aca="true" t="shared" si="3" ref="K56:K66">H56+I56</f>
        <v>0</v>
      </c>
      <c r="L56" s="28">
        <f aca="true" t="shared" si="4" ref="L56:L68">K56/J56</f>
        <v>0</v>
      </c>
      <c r="M56" s="78"/>
      <c r="N56" s="49"/>
      <c r="O56" s="50"/>
      <c r="P56" s="30"/>
    </row>
    <row r="57" spans="2:16" ht="21">
      <c r="B57" s="22" t="s">
        <v>32</v>
      </c>
      <c r="C57" s="42"/>
      <c r="D57" s="1"/>
      <c r="E57" s="1"/>
      <c r="F57" s="1"/>
      <c r="G57" s="1"/>
      <c r="H57" s="1"/>
      <c r="I57" s="1"/>
      <c r="J57" s="2">
        <f t="shared" si="2"/>
        <v>0</v>
      </c>
      <c r="K57" s="2">
        <f t="shared" si="3"/>
        <v>0</v>
      </c>
      <c r="L57" s="28" t="e">
        <f t="shared" si="4"/>
        <v>#DIV/0!</v>
      </c>
      <c r="M57" s="47"/>
      <c r="N57" s="49"/>
      <c r="O57" s="50"/>
      <c r="P57" s="30"/>
    </row>
    <row r="58" spans="2:16" ht="21">
      <c r="B58" s="22" t="s">
        <v>60</v>
      </c>
      <c r="C58" s="42"/>
      <c r="D58" s="1"/>
      <c r="E58" s="1"/>
      <c r="F58" s="1"/>
      <c r="G58" s="1"/>
      <c r="H58" s="1"/>
      <c r="I58" s="1"/>
      <c r="J58" s="2">
        <f>C58+D58+E58+F58+G58</f>
        <v>0</v>
      </c>
      <c r="K58" s="2">
        <f>H58+I58</f>
        <v>0</v>
      </c>
      <c r="L58" s="28" t="e">
        <f>K58/J58</f>
        <v>#DIV/0!</v>
      </c>
      <c r="M58" s="47"/>
      <c r="N58" s="49"/>
      <c r="O58" s="50"/>
      <c r="P58" s="30"/>
    </row>
    <row r="59" spans="2:16" ht="21">
      <c r="B59" s="22" t="s">
        <v>33</v>
      </c>
      <c r="C59" s="42"/>
      <c r="D59" s="1"/>
      <c r="E59" s="1"/>
      <c r="F59" s="1"/>
      <c r="G59" s="1"/>
      <c r="H59" s="1"/>
      <c r="I59" s="1"/>
      <c r="J59" s="2">
        <f t="shared" si="2"/>
        <v>0</v>
      </c>
      <c r="K59" s="2">
        <f t="shared" si="3"/>
        <v>0</v>
      </c>
      <c r="L59" s="28" t="e">
        <f t="shared" si="4"/>
        <v>#DIV/0!</v>
      </c>
      <c r="M59" s="47"/>
      <c r="N59" s="49"/>
      <c r="O59" s="50"/>
      <c r="P59" s="30"/>
    </row>
    <row r="60" spans="2:16" ht="21">
      <c r="B60" s="22" t="s">
        <v>34</v>
      </c>
      <c r="C60" s="42"/>
      <c r="D60" s="1"/>
      <c r="E60" s="1"/>
      <c r="F60" s="1"/>
      <c r="G60" s="1"/>
      <c r="H60" s="1"/>
      <c r="I60" s="1"/>
      <c r="J60" s="2">
        <f t="shared" si="2"/>
        <v>0</v>
      </c>
      <c r="K60" s="2">
        <f t="shared" si="3"/>
        <v>0</v>
      </c>
      <c r="L60" s="28" t="e">
        <f t="shared" si="4"/>
        <v>#DIV/0!</v>
      </c>
      <c r="M60" s="47"/>
      <c r="N60" s="49"/>
      <c r="O60" s="50"/>
      <c r="P60" s="30"/>
    </row>
    <row r="61" spans="2:16" ht="21">
      <c r="B61" s="22" t="s">
        <v>35</v>
      </c>
      <c r="C61" s="42"/>
      <c r="D61" s="1"/>
      <c r="E61" s="1"/>
      <c r="F61" s="1"/>
      <c r="G61" s="1"/>
      <c r="H61" s="1"/>
      <c r="I61" s="1"/>
      <c r="J61" s="2">
        <f t="shared" si="2"/>
        <v>0</v>
      </c>
      <c r="K61" s="2">
        <f t="shared" si="3"/>
        <v>0</v>
      </c>
      <c r="L61" s="28" t="e">
        <f t="shared" si="4"/>
        <v>#DIV/0!</v>
      </c>
      <c r="M61" s="47"/>
      <c r="N61" s="49"/>
      <c r="O61" s="50"/>
      <c r="P61" s="30"/>
    </row>
    <row r="62" spans="2:16" ht="21">
      <c r="B62" s="22" t="s">
        <v>36</v>
      </c>
      <c r="C62" s="42"/>
      <c r="D62" s="1"/>
      <c r="E62" s="1"/>
      <c r="F62" s="1"/>
      <c r="G62" s="1"/>
      <c r="H62" s="1"/>
      <c r="I62" s="1"/>
      <c r="J62" s="2">
        <f t="shared" si="2"/>
        <v>0</v>
      </c>
      <c r="K62" s="2">
        <f t="shared" si="3"/>
        <v>0</v>
      </c>
      <c r="L62" s="28" t="e">
        <f t="shared" si="4"/>
        <v>#DIV/0!</v>
      </c>
      <c r="M62" s="47"/>
      <c r="N62" s="49"/>
      <c r="O62" s="50"/>
      <c r="P62" s="30"/>
    </row>
    <row r="63" spans="2:16" ht="21">
      <c r="B63" s="22" t="s">
        <v>37</v>
      </c>
      <c r="C63" s="42"/>
      <c r="D63" s="1"/>
      <c r="E63" s="1"/>
      <c r="F63" s="1"/>
      <c r="G63" s="1">
        <v>1</v>
      </c>
      <c r="H63" s="1">
        <v>1</v>
      </c>
      <c r="I63" s="1"/>
      <c r="J63" s="2">
        <f t="shared" si="2"/>
        <v>1</v>
      </c>
      <c r="K63" s="2">
        <f t="shared" si="3"/>
        <v>1</v>
      </c>
      <c r="L63" s="28">
        <f t="shared" si="4"/>
        <v>1</v>
      </c>
      <c r="M63" s="79" t="s">
        <v>144</v>
      </c>
      <c r="N63" s="49"/>
      <c r="O63" s="50"/>
      <c r="P63" s="30"/>
    </row>
    <row r="64" spans="2:16" ht="21">
      <c r="B64" s="22" t="s">
        <v>38</v>
      </c>
      <c r="C64" s="42"/>
      <c r="D64" s="1"/>
      <c r="E64" s="1"/>
      <c r="F64" s="1">
        <v>4</v>
      </c>
      <c r="G64" s="1">
        <v>5</v>
      </c>
      <c r="H64" s="1"/>
      <c r="I64" s="1"/>
      <c r="J64" s="2">
        <f t="shared" si="2"/>
        <v>9</v>
      </c>
      <c r="K64" s="2">
        <f t="shared" si="3"/>
        <v>0</v>
      </c>
      <c r="L64" s="28">
        <f t="shared" si="4"/>
        <v>0</v>
      </c>
      <c r="M64" s="78"/>
      <c r="N64" s="49"/>
      <c r="O64" s="50"/>
      <c r="P64" s="30"/>
    </row>
    <row r="65" spans="2:16" ht="24" customHeight="1">
      <c r="B65" s="22" t="s">
        <v>54</v>
      </c>
      <c r="C65" s="42"/>
      <c r="D65" s="1"/>
      <c r="E65" s="1"/>
      <c r="F65" s="1"/>
      <c r="G65" s="1"/>
      <c r="H65" s="1"/>
      <c r="I65" s="1"/>
      <c r="J65" s="2">
        <f t="shared" si="2"/>
        <v>0</v>
      </c>
      <c r="K65" s="2">
        <f t="shared" si="3"/>
        <v>0</v>
      </c>
      <c r="L65" s="28" t="e">
        <f t="shared" si="4"/>
        <v>#DIV/0!</v>
      </c>
      <c r="M65" s="47"/>
      <c r="N65" s="49"/>
      <c r="O65" s="50"/>
      <c r="P65" s="30"/>
    </row>
    <row r="66" spans="2:16" ht="37.5">
      <c r="B66" s="22" t="s">
        <v>58</v>
      </c>
      <c r="C66" s="42"/>
      <c r="D66" s="1"/>
      <c r="E66" s="1"/>
      <c r="F66" s="1"/>
      <c r="G66" s="1">
        <v>1</v>
      </c>
      <c r="H66" s="1"/>
      <c r="I66" s="1">
        <v>1</v>
      </c>
      <c r="J66" s="2">
        <f t="shared" si="2"/>
        <v>1</v>
      </c>
      <c r="K66" s="2">
        <f t="shared" si="3"/>
        <v>1</v>
      </c>
      <c r="L66" s="28">
        <f t="shared" si="4"/>
        <v>1</v>
      </c>
      <c r="M66" s="79" t="s">
        <v>144</v>
      </c>
      <c r="N66" s="49"/>
      <c r="O66" s="50"/>
      <c r="P66" s="30"/>
    </row>
    <row r="67" spans="2:16" ht="21">
      <c r="B67" s="24" t="s">
        <v>39</v>
      </c>
      <c r="C67" s="25">
        <f>SUM(C56:C66)</f>
        <v>0</v>
      </c>
      <c r="D67" s="25">
        <f>SUM(D56:D66)</f>
        <v>0</v>
      </c>
      <c r="E67" s="25">
        <f>SUM(E56:E66)</f>
        <v>0</v>
      </c>
      <c r="F67" s="25">
        <f>SUM(F56:F66)</f>
        <v>4</v>
      </c>
      <c r="G67" s="25">
        <f>SUM(G56:G66)</f>
        <v>9</v>
      </c>
      <c r="H67" s="25">
        <f>SUBTOTAL(9,H56:H66)</f>
        <v>1</v>
      </c>
      <c r="I67" s="25">
        <f>SUM(I56:I66)</f>
        <v>1</v>
      </c>
      <c r="J67" s="25">
        <f>SUM(J56:J66)</f>
        <v>13</v>
      </c>
      <c r="K67" s="25">
        <f>SUM(K56:K66)</f>
        <v>2</v>
      </c>
      <c r="L67" s="60">
        <f t="shared" si="4"/>
        <v>0.15384615384615385</v>
      </c>
      <c r="M67" s="61"/>
      <c r="N67" s="51"/>
      <c r="O67" s="50"/>
      <c r="P67" s="30"/>
    </row>
    <row r="68" spans="2:13" ht="18.75">
      <c r="B68" s="62" t="s">
        <v>61</v>
      </c>
      <c r="C68" s="63">
        <f aca="true" t="shared" si="5" ref="C68:K68">C67-C66</f>
        <v>0</v>
      </c>
      <c r="D68" s="63">
        <f t="shared" si="5"/>
        <v>0</v>
      </c>
      <c r="E68" s="63">
        <f t="shared" si="5"/>
        <v>0</v>
      </c>
      <c r="F68" s="63">
        <f t="shared" si="5"/>
        <v>4</v>
      </c>
      <c r="G68" s="63">
        <f t="shared" si="5"/>
        <v>8</v>
      </c>
      <c r="H68" s="63">
        <f t="shared" si="5"/>
        <v>1</v>
      </c>
      <c r="I68" s="63">
        <f t="shared" si="5"/>
        <v>0</v>
      </c>
      <c r="J68" s="63">
        <f t="shared" si="5"/>
        <v>12</v>
      </c>
      <c r="K68" s="63">
        <f t="shared" si="5"/>
        <v>1</v>
      </c>
      <c r="L68" s="64">
        <f t="shared" si="4"/>
        <v>0.08333333333333333</v>
      </c>
      <c r="M68" s="63"/>
    </row>
    <row r="69" spans="3:13" ht="18.75">
      <c r="C69" s="63"/>
      <c r="D69" s="63"/>
      <c r="E69" s="63"/>
      <c r="F69" s="63"/>
      <c r="G69" s="65"/>
      <c r="H69" s="65"/>
      <c r="I69" s="65"/>
      <c r="J69" s="65"/>
      <c r="K69" s="65"/>
      <c r="L69" s="66"/>
      <c r="M69" s="65"/>
    </row>
    <row r="70" spans="2:6" ht="75">
      <c r="B70" s="21" t="s">
        <v>23</v>
      </c>
      <c r="C70" s="21" t="s">
        <v>55</v>
      </c>
      <c r="D70" s="21" t="s">
        <v>56</v>
      </c>
      <c r="E70" s="21" t="s">
        <v>57</v>
      </c>
      <c r="F70" s="21" t="s">
        <v>59</v>
      </c>
    </row>
    <row r="71" spans="2:6" ht="18.75">
      <c r="B71" s="22" t="s">
        <v>28</v>
      </c>
      <c r="C71" s="42">
        <v>7</v>
      </c>
      <c r="D71" s="42">
        <v>2</v>
      </c>
      <c r="E71" s="52">
        <f>C71/D71</f>
        <v>3.5</v>
      </c>
      <c r="F71" s="81">
        <v>3</v>
      </c>
    </row>
    <row r="72" spans="2:6" ht="18.75">
      <c r="B72" s="54" t="s">
        <v>32</v>
      </c>
      <c r="C72" s="42"/>
      <c r="D72" s="42"/>
      <c r="E72" s="52" t="e">
        <f>C72/D72</f>
        <v>#DIV/0!</v>
      </c>
      <c r="F72" s="53"/>
    </row>
    <row r="73" spans="2:6" ht="18.75">
      <c r="B73" s="54" t="s">
        <v>60</v>
      </c>
      <c r="C73" s="42"/>
      <c r="D73" s="42"/>
      <c r="E73" s="52" t="e">
        <f>C73/D73</f>
        <v>#DIV/0!</v>
      </c>
      <c r="F73" s="53"/>
    </row>
    <row r="74" spans="2:6" ht="18.75">
      <c r="B74" s="54" t="s">
        <v>33</v>
      </c>
      <c r="C74" s="42"/>
      <c r="D74" s="42"/>
      <c r="E74" s="52" t="e">
        <f aca="true" t="shared" si="6" ref="E74:E81">C74/D74</f>
        <v>#DIV/0!</v>
      </c>
      <c r="F74" s="53"/>
    </row>
    <row r="75" spans="2:6" ht="18.75">
      <c r="B75" s="54" t="s">
        <v>34</v>
      </c>
      <c r="C75" s="42"/>
      <c r="D75" s="42"/>
      <c r="E75" s="52" t="e">
        <f t="shared" si="6"/>
        <v>#DIV/0!</v>
      </c>
      <c r="F75" s="53"/>
    </row>
    <row r="76" spans="2:6" ht="18.75">
      <c r="B76" s="54" t="s">
        <v>35</v>
      </c>
      <c r="C76" s="42"/>
      <c r="D76" s="42"/>
      <c r="E76" s="52" t="e">
        <f t="shared" si="6"/>
        <v>#DIV/0!</v>
      </c>
      <c r="F76" s="53"/>
    </row>
    <row r="77" spans="2:6" ht="18.75">
      <c r="B77" s="54" t="s">
        <v>36</v>
      </c>
      <c r="C77" s="42"/>
      <c r="D77" s="42"/>
      <c r="E77" s="52" t="e">
        <f t="shared" si="6"/>
        <v>#DIV/0!</v>
      </c>
      <c r="F77" s="55"/>
    </row>
    <row r="78" spans="2:6" ht="18.75">
      <c r="B78" s="54" t="s">
        <v>37</v>
      </c>
      <c r="C78" s="42">
        <v>22</v>
      </c>
      <c r="D78" s="42">
        <v>1</v>
      </c>
      <c r="E78" s="52">
        <f t="shared" si="6"/>
        <v>22</v>
      </c>
      <c r="F78" s="80" t="s">
        <v>141</v>
      </c>
    </row>
    <row r="79" spans="2:6" ht="18.75">
      <c r="B79" s="54" t="s">
        <v>38</v>
      </c>
      <c r="C79" s="42">
        <v>3</v>
      </c>
      <c r="D79" s="42">
        <v>9</v>
      </c>
      <c r="E79" s="52">
        <f t="shared" si="6"/>
        <v>0.3333333333333333</v>
      </c>
      <c r="F79" s="55" t="s">
        <v>143</v>
      </c>
    </row>
    <row r="80" spans="2:6" ht="21" customHeight="1">
      <c r="B80" s="54" t="s">
        <v>54</v>
      </c>
      <c r="C80" s="42"/>
      <c r="D80" s="42"/>
      <c r="E80" s="52" t="e">
        <f t="shared" si="6"/>
        <v>#DIV/0!</v>
      </c>
      <c r="F80" s="55"/>
    </row>
    <row r="81" spans="2:6" ht="37.5">
      <c r="B81" s="22" t="s">
        <v>58</v>
      </c>
      <c r="C81" s="42">
        <v>15</v>
      </c>
      <c r="D81" s="42">
        <v>1</v>
      </c>
      <c r="E81" s="52">
        <f t="shared" si="6"/>
        <v>15</v>
      </c>
      <c r="F81" s="80" t="s">
        <v>142</v>
      </c>
    </row>
    <row r="82" spans="2:6" ht="18.75">
      <c r="B82" s="56" t="s">
        <v>39</v>
      </c>
      <c r="C82" s="56">
        <f>SUM(C71:C81)</f>
        <v>47</v>
      </c>
      <c r="D82" s="56">
        <f>SUBTOTAL(9,D71:D81)</f>
        <v>13</v>
      </c>
      <c r="E82" s="57">
        <f>C82/D82</f>
        <v>3.6153846153846154</v>
      </c>
      <c r="F82" s="56"/>
    </row>
    <row r="83" spans="2:6" ht="18.75">
      <c r="B83" s="54" t="s">
        <v>61</v>
      </c>
      <c r="C83" s="58">
        <f>C71+C72+C73+C74+C75+C76+C77+C78+C79+C80+H78</f>
        <v>32</v>
      </c>
      <c r="D83" s="58">
        <f>D71+D72+D73+D74+D75+D76+D77+D78+D79+D80+I78</f>
        <v>12</v>
      </c>
      <c r="E83" s="59">
        <f>C83/D83</f>
        <v>2.6666666666666665</v>
      </c>
      <c r="F83" s="58"/>
    </row>
  </sheetData>
  <sheetProtection/>
  <autoFilter ref="A18:W31">
    <sortState ref="A19:W83">
      <sortCondition sortBy="value" ref="K19:K83"/>
      <sortCondition descending="1" sortBy="value" ref="Q19:Q83"/>
      <sortCondition sortBy="value" ref="D19:D83"/>
    </sortState>
  </autoFilter>
  <mergeCells count="26">
    <mergeCell ref="A15:W15"/>
    <mergeCell ref="A16:W16"/>
    <mergeCell ref="A33:W33"/>
    <mergeCell ref="A34:W34"/>
    <mergeCell ref="A6:W6"/>
    <mergeCell ref="A7:W7"/>
    <mergeCell ref="A9:W9"/>
    <mergeCell ref="A10:W10"/>
    <mergeCell ref="A12:W12"/>
    <mergeCell ref="A13:W13"/>
    <mergeCell ref="A1:W1"/>
    <mergeCell ref="A2:W2"/>
    <mergeCell ref="A3:W3"/>
    <mergeCell ref="B4:D4"/>
    <mergeCell ref="Q4:U4"/>
    <mergeCell ref="A5:W5"/>
    <mergeCell ref="A43:J43"/>
    <mergeCell ref="A44:J44"/>
    <mergeCell ref="A35:J35"/>
    <mergeCell ref="A36:J36"/>
    <mergeCell ref="A37:J37"/>
    <mergeCell ref="A38:J38"/>
    <mergeCell ref="A41:J41"/>
    <mergeCell ref="A42:J42"/>
    <mergeCell ref="A39:J39"/>
    <mergeCell ref="A40:J40"/>
  </mergeCells>
  <printOptions horizontalCentered="1"/>
  <pageMargins left="0.31496062992125984" right="0.31496062992125984" top="0.15748031496062992" bottom="0.15748031496062992" header="0" footer="0"/>
  <pageSetup fitToHeight="0" fitToWidth="1" horizontalDpi="600" verticalDpi="600" orientation="landscape" paperSize="9" scale="34" r:id="rId1"/>
  <rowBreaks count="1" manualBreakCount="1">
    <brk id="42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2020-11-27T12:39:32Z</cp:lastPrinted>
  <dcterms:created xsi:type="dcterms:W3CDTF">2015-08-25T10:03:36Z</dcterms:created>
  <dcterms:modified xsi:type="dcterms:W3CDTF">2020-11-27T14:06:15Z</dcterms:modified>
  <cp:category/>
  <cp:version/>
  <cp:contentType/>
  <cp:contentStatus/>
</cp:coreProperties>
</file>